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fae838117e7d2454/1Site QCC Lws/2023/"/>
    </mc:Choice>
  </mc:AlternateContent>
  <xr:revisionPtr revIDLastSave="1" documentId="8_{7C21F66F-F8B6-4AA1-8A4A-16CEA64D1B28}" xr6:coauthVersionLast="47" xr6:coauthVersionMax="47" xr10:uidLastSave="{0DDA5D72-4FA0-44E7-8EFE-953ADD81CBCD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I45" i="1" l="1"/>
  <c r="I27" i="1"/>
  <c r="I29" i="1"/>
  <c r="I30" i="1"/>
  <c r="I31" i="1"/>
  <c r="I32" i="1"/>
  <c r="I33" i="1"/>
  <c r="I35" i="1"/>
  <c r="I36" i="1"/>
  <c r="I38" i="1"/>
  <c r="I39" i="1"/>
  <c r="I41" i="1"/>
  <c r="I42" i="1"/>
  <c r="I46" i="1"/>
  <c r="I48" i="1"/>
  <c r="I49" i="1"/>
</calcChain>
</file>

<file path=xl/sharedStrings.xml><?xml version="1.0" encoding="utf-8"?>
<sst xmlns="http://schemas.openxmlformats.org/spreadsheetml/2006/main" count="151" uniqueCount="119">
  <si>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</si>
  <si>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</si>
  <si>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</si>
  <si>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</si>
  <si>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N° homologation :</t>
  </si>
  <si>
    <t>Code ACP :</t>
  </si>
  <si>
    <t>Ligue :</t>
  </si>
  <si>
    <t>Brevet de</t>
  </si>
  <si>
    <t xml:space="preserve">   Km</t>
  </si>
  <si>
    <t>Heure de départ :</t>
  </si>
  <si>
    <t>Contr.</t>
  </si>
  <si>
    <t>LOCALITES</t>
  </si>
  <si>
    <t>Carte MICHELIN</t>
  </si>
  <si>
    <t xml:space="preserve">Numéro de </t>
  </si>
  <si>
    <t>KM</t>
  </si>
  <si>
    <t>CONTROLES</t>
  </si>
  <si>
    <t>C</t>
  </si>
  <si>
    <t>N°</t>
  </si>
  <si>
    <t>Pli N°</t>
  </si>
  <si>
    <t>Route</t>
  </si>
  <si>
    <t>PARTIEL</t>
  </si>
  <si>
    <t>TOTAL</t>
  </si>
  <si>
    <t>Ouverture</t>
  </si>
  <si>
    <t>Fermeture</t>
  </si>
  <si>
    <t xml:space="preserve">TY SANQUER </t>
  </si>
  <si>
    <t>BRIEC</t>
  </si>
  <si>
    <t>EDERN</t>
  </si>
  <si>
    <t xml:space="preserve">L'ENSEIGNE VERTE </t>
  </si>
  <si>
    <t>LAZ</t>
  </si>
  <si>
    <t>PLOURAY</t>
  </si>
  <si>
    <t>INGUINIEL</t>
  </si>
  <si>
    <t xml:space="preserve">LE BAS DE PONT SCORFF </t>
  </si>
  <si>
    <t>BANNALEC</t>
  </si>
  <si>
    <t>BRM 200 KM QUIMPER</t>
  </si>
  <si>
    <t xml:space="preserve">QUIMPER CYCLO CLUB QUIMPER </t>
  </si>
  <si>
    <t xml:space="preserve">LE BIGOT Serge </t>
  </si>
  <si>
    <t>29000 QUIMPER</t>
  </si>
  <si>
    <t xml:space="preserve">BRETAGNE </t>
  </si>
  <si>
    <r>
      <t>Lieu de départ :</t>
    </r>
    <r>
      <rPr>
        <sz val="12"/>
        <color indexed="18"/>
        <rFont val="Arial"/>
        <family val="2"/>
      </rPr>
      <t xml:space="preserve"> </t>
    </r>
    <r>
      <rPr>
        <b/>
        <sz val="12"/>
        <rFont val="Arial"/>
        <family val="2"/>
      </rPr>
      <t>QUIMPER</t>
    </r>
  </si>
  <si>
    <t xml:space="preserve">Rue du Cosquer </t>
  </si>
  <si>
    <t>D 63</t>
  </si>
  <si>
    <t xml:space="preserve">Rue du Château </t>
  </si>
  <si>
    <t>Route du Locronan</t>
  </si>
  <si>
    <t>D 139</t>
  </si>
  <si>
    <t>D 770</t>
  </si>
  <si>
    <t xml:space="preserve">Rue Abel Villard </t>
  </si>
  <si>
    <t xml:space="preserve">Rue du manoir </t>
  </si>
  <si>
    <t>D785</t>
  </si>
  <si>
    <t xml:space="preserve">Route du Loch </t>
  </si>
  <si>
    <t>D72</t>
  </si>
  <si>
    <t>D1</t>
  </si>
  <si>
    <t>KERVERN</t>
  </si>
  <si>
    <t>D1E</t>
  </si>
  <si>
    <t>D782</t>
  </si>
  <si>
    <t>D2</t>
  </si>
  <si>
    <t>D 769 BIS</t>
  </si>
  <si>
    <t>D26</t>
  </si>
  <si>
    <t xml:space="preserve">DEPARTEMENT FINISTERE </t>
  </si>
  <si>
    <t>D62</t>
  </si>
  <si>
    <t>D765</t>
  </si>
  <si>
    <t>D45</t>
  </si>
  <si>
    <t xml:space="preserve">QUIMPER  - MOULIN VERT </t>
  </si>
  <si>
    <t xml:space="preserve">Avenue de Ti Pont  </t>
  </si>
  <si>
    <t xml:space="preserve">2023 BR </t>
  </si>
  <si>
    <t>D141 / D41</t>
  </si>
  <si>
    <t xml:space="preserve">ROUDOUALLEC  (PAR CROAS JANUS) </t>
  </si>
  <si>
    <t>D41/D6/D41</t>
  </si>
  <si>
    <t>MALACHAPPE</t>
  </si>
  <si>
    <t>D18/D2</t>
  </si>
  <si>
    <t>D26/D62</t>
  </si>
  <si>
    <t>D 765 / D765 A</t>
  </si>
  <si>
    <t>D 783</t>
  </si>
  <si>
    <t xml:space="preserve">MENEZ ROHOU / PRAJOU  </t>
  </si>
  <si>
    <t>D63</t>
  </si>
  <si>
    <t>QUIMPER - AVENUE DE TY DOUAR - AV GEORGES POMPIDOU / NAPOLEON III</t>
  </si>
  <si>
    <t xml:space="preserve">KERVAO </t>
  </si>
  <si>
    <t>G7</t>
  </si>
  <si>
    <t xml:space="preserve">Rue de la Tour d'Auvergne - Rue Le Déan / Rue Jean Jaurès  / </t>
  </si>
  <si>
    <t xml:space="preserve">QUIMPER - RUE DE LA PROVIDENCE - MOULIN VERT </t>
  </si>
  <si>
    <t>G6</t>
  </si>
  <si>
    <t>H6</t>
  </si>
  <si>
    <t>I6</t>
  </si>
  <si>
    <t>J6</t>
  </si>
  <si>
    <t>K6</t>
  </si>
  <si>
    <t>L6</t>
  </si>
  <si>
    <t>L7</t>
  </si>
  <si>
    <t>L8</t>
  </si>
  <si>
    <t>K8</t>
  </si>
  <si>
    <t>K7</t>
  </si>
  <si>
    <t>J7</t>
  </si>
  <si>
    <t>I7</t>
  </si>
  <si>
    <t>H7</t>
  </si>
  <si>
    <r>
      <t xml:space="preserve">13, rue des Camélias - </t>
    </r>
    <r>
      <rPr>
        <b/>
        <sz val="11"/>
        <color indexed="18"/>
        <rFont val="Arial"/>
        <family val="2"/>
      </rPr>
      <t xml:space="preserve">29000 QUIMPER </t>
    </r>
  </si>
  <si>
    <t>Adresse mail : cycles-lebigot@wanadoo.fr</t>
  </si>
  <si>
    <t xml:space="preserve">Date : 8 </t>
  </si>
  <si>
    <t>Tél : 06 44 39 47 88</t>
  </si>
  <si>
    <r>
      <t xml:space="preserve">GUEMENE SUR SCORFF  </t>
    </r>
    <r>
      <rPr>
        <b/>
        <sz val="11"/>
        <color rgb="FFFF0000"/>
        <rFont val="Calibri"/>
        <family val="2"/>
        <scheme val="minor"/>
      </rPr>
      <t xml:space="preserve"> (C)</t>
    </r>
  </si>
  <si>
    <r>
      <t xml:space="preserve">PLOUAY    </t>
    </r>
    <r>
      <rPr>
        <b/>
        <sz val="11"/>
        <color rgb="FFFF0000"/>
        <rFont val="Calibri"/>
        <family val="2"/>
        <scheme val="minor"/>
      </rPr>
      <t xml:space="preserve"> ( C )</t>
    </r>
  </si>
  <si>
    <r>
      <t xml:space="preserve">ROSPORDEN </t>
    </r>
    <r>
      <rPr>
        <b/>
        <sz val="11"/>
        <color rgb="FFFF0000"/>
        <rFont val="Calibri"/>
        <family val="2"/>
        <scheme val="minor"/>
      </rPr>
      <t xml:space="preserve"> (C)</t>
    </r>
  </si>
  <si>
    <t>A</t>
  </si>
  <si>
    <t>D</t>
  </si>
  <si>
    <r>
      <t xml:space="preserve">GOURIN   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</si>
  <si>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LE POTEAU ROUGE  </t>
    </r>
    <r>
      <rPr>
        <b/>
        <sz val="11"/>
        <color rgb="FFFF0000"/>
        <rFont val="Calibri"/>
        <family val="2"/>
        <scheme val="minor"/>
      </rPr>
      <t xml:space="preserve"> </t>
    </r>
  </si>
  <si>
    <r>
      <t xml:space="preserve">PONT SCORFF  </t>
    </r>
    <r>
      <rPr>
        <b/>
        <sz val="11"/>
        <color rgb="FFFF0000"/>
        <rFont val="Calibri"/>
        <family val="2"/>
        <scheme val="minor"/>
      </rPr>
      <t>( C )</t>
    </r>
  </si>
  <si>
    <r>
      <t xml:space="preserve">QUIMPERLE    </t>
    </r>
    <r>
      <rPr>
        <b/>
        <sz val="11"/>
        <color rgb="FFFF0000"/>
        <rFont val="Calibri"/>
        <family val="2"/>
        <scheme val="minor"/>
      </rPr>
      <t xml:space="preserve">  </t>
    </r>
  </si>
  <si>
    <r>
      <t xml:space="preserve">CARN YANN      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</si>
  <si>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ROUTE DU LENDU  </t>
  </si>
  <si>
    <t>c</t>
  </si>
  <si>
    <t xml:space="preserve">KERLEVOT    </t>
  </si>
  <si>
    <t>9h37</t>
  </si>
  <si>
    <t>12h56</t>
  </si>
  <si>
    <t>10h14</t>
  </si>
  <si>
    <t>14h20</t>
  </si>
  <si>
    <t>10h48</t>
  </si>
  <si>
    <t>15h36</t>
  </si>
  <si>
    <t>11h55</t>
  </si>
  <si>
    <t>18h08</t>
  </si>
  <si>
    <t>12h53</t>
  </si>
  <si>
    <t>20h20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</si>
</sst>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[$-40C]mmmm\-yy;@"/>
  </numFmts>
  <fonts count="26" x14ac:knownFonts="1">
    <font>
      <sz val="11"/>
      <color theme="1"/>
      <name val="Calibri"/>
      <family val="2"/>
      <scheme val="minor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Continuous" vertical="center"/>
    </xf>
    <xf numFmtId="0" fontId="9" fillId="0" borderId="0" xfId="0" applyFont="1"/>
    <xf numFmtId="0" fontId="9" fillId="0" borderId="4" xfId="0" applyFont="1" applyBorder="1" applyAlignment="1">
      <alignment vertical="center"/>
    </xf>
    <xf numFmtId="20" fontId="10" fillId="0" borderId="0" xfId="0" applyNumberFormat="1" applyFont="1" applyAlignment="1">
      <alignment horizontal="left"/>
    </xf>
    <xf numFmtId="0" fontId="8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20" fontId="11" fillId="0" borderId="0" xfId="0" applyNumberFormat="1" applyFont="1" applyAlignment="1">
      <alignment horizontal="right"/>
    </xf>
    <xf numFmtId="0" fontId="16" fillId="0" borderId="8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164" fontId="9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/>
    <xf numFmtId="164" fontId="9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20" fontId="9" fillId="0" borderId="16" xfId="0" applyNumberFormat="1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Continuous" vertical="center"/>
      <protection locked="0"/>
    </xf>
    <xf numFmtId="0" fontId="14" fillId="0" borderId="16" xfId="0" applyFon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6" xfId="0" applyBorder="1"/>
    <xf numFmtId="0" fontId="14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Continuous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right" vertical="center"/>
      <protection locked="0"/>
    </xf>
    <xf numFmtId="20" fontId="9" fillId="2" borderId="19" xfId="0" applyNumberFormat="1" applyFont="1" applyFill="1" applyBorder="1" applyAlignment="1">
      <alignment horizontal="center" vertical="center"/>
    </xf>
    <xf numFmtId="20" fontId="9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164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/>
    <xf numFmtId="0" fontId="0" fillId="4" borderId="20" xfId="0" applyFill="1" applyBorder="1" applyAlignment="1">
      <alignment horizontal="center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/>
    <xf numFmtId="0" fontId="0" fillId="4" borderId="13" xfId="0" applyFill="1" applyBorder="1"/>
    <xf numFmtId="0" fontId="0" fillId="4" borderId="19" xfId="0" applyFill="1" applyBorder="1" applyAlignment="1" applyProtection="1">
      <alignment vertical="center" wrapText="1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vertical="center"/>
      <protection locked="0"/>
    </xf>
    <xf numFmtId="20" fontId="9" fillId="4" borderId="19" xfId="0" applyNumberFormat="1" applyFont="1" applyFill="1" applyBorder="1" applyAlignment="1">
      <alignment horizontal="center" vertical="center"/>
    </xf>
    <xf numFmtId="20" fontId="9" fillId="4" borderId="16" xfId="0" applyNumberFormat="1" applyFont="1" applyFill="1" applyBorder="1" applyAlignment="1">
      <alignment horizontal="center" vertical="center"/>
    </xf>
    <xf numFmtId="0" fontId="0" fillId="5" borderId="19" xfId="0" applyFill="1" applyBorder="1" applyAlignment="1" applyProtection="1">
      <alignment vertic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9" fillId="5" borderId="17" xfId="0" applyFont="1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20" fontId="9" fillId="5" borderId="19" xfId="0" applyNumberFormat="1" applyFont="1" applyFill="1" applyBorder="1" applyAlignment="1">
      <alignment horizontal="center" vertical="center"/>
    </xf>
    <xf numFmtId="164" fontId="9" fillId="5" borderId="16" xfId="0" applyNumberFormat="1" applyFont="1" applyFill="1" applyBorder="1" applyAlignment="1">
      <alignment horizontal="center" vertical="center"/>
    </xf>
    <xf numFmtId="0" fontId="0" fillId="5" borderId="19" xfId="0" applyFill="1" applyBorder="1" applyAlignment="1" applyProtection="1">
      <alignment vertical="center" wrapText="1"/>
      <protection locked="0"/>
    </xf>
    <xf numFmtId="164" fontId="9" fillId="5" borderId="16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0" fontId="24" fillId="0" borderId="0" xfId="0" applyFont="1"/>
    <xf numFmtId="0" fontId="9" fillId="0" borderId="10" xfId="0" applyFont="1" applyBorder="1" applyAlignment="1">
      <alignment horizontal="left"/>
    </xf>
    <xf numFmtId="2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117475</xdr:colOff>
      <xdr:row>0</xdr:row>
      <xdr:rowOff>123825</xdr:rowOff>
    </xdr:from>
    <xdr:to>
      <xdr:col>8</xdr:col>
      <xdr:colOff>600074</xdr:colOff>
      <xdr:row>6</xdr:row>
      <xdr:rowOff>304782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51250" y="123825"/>
          <a:ext cx="3740149" cy="1466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80"/>
              </a:solidFill>
              <a:latin typeface="Arial" pitchFamily="2" charset="0"/>
              <a:cs typeface="Arial" pitchFamily="2" charset="0"/>
            </a:rPr>
            <a:t>BREVET</a:t>
          </a:r>
          <a:endParaRPr lang="fr-FR" sz="9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80"/>
              </a:solidFill>
              <a:latin typeface="Arial" pitchFamily="2" charset="0"/>
              <a:cs typeface="Arial" pitchFamily="2" charset="0"/>
            </a:rPr>
            <a:t>DE</a:t>
          </a:r>
          <a:endParaRPr lang="fr-FR" sz="9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80"/>
              </a:solidFill>
              <a:latin typeface="Arial" pitchFamily="2" charset="0"/>
              <a:cs typeface="Arial" pitchFamily="2" charset="0"/>
            </a:rPr>
            <a:t>RANDONNEURS MONDIAUX</a:t>
          </a:r>
          <a:endParaRPr lang="fr-FR" sz="9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80"/>
              </a:solidFill>
              <a:latin typeface="Arial" pitchFamily="2" charset="0"/>
              <a:cs typeface="Arial" pitchFamily="2" charset="0"/>
            </a:rPr>
            <a:t>FORMULAIRE D'HOMOLOGATION</a:t>
          </a:r>
          <a:endParaRPr lang="fr-FR" sz="9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 </a:t>
          </a:r>
        </a:p>
      </xdr:txBody>
    </xdr:sp>
    <xdr:clientData/>
  </xdr:twoCellAnchor>
  <xdr:twoCellAnchor editAs="oneCell">
    <xdr:from>
      <xdr:col>2</xdr:col>
      <xdr:colOff>381000</xdr:colOff>
      <xdr:row>1</xdr:row>
      <xdr:rowOff>104775</xdr:rowOff>
    </xdr:from>
    <xdr:to>
      <xdr:col>3</xdr:col>
      <xdr:colOff>457200</xdr:colOff>
      <xdr:row>4</xdr:row>
      <xdr:rowOff>171450</xdr:rowOff>
    </xdr:to>
    <xdr:pic>
      <xdr:nvPicPr>
        <xdr:cNvPr id="3" name="Picture 3" descr="Médaille 200 2008-20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8150"/>
          <a:ext cx="838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topLeftCell="A9" zoomScale="75" zoomScaleNormal="75" workbookViewId="0">
      <selection activeCell="K9" sqref="K1:Q1048576"/>
    </sheetView>
  </sheetViews>
  <sheetFormatPr baseColWidth="10" defaultRowHeight="15.6" x14ac:dyDescent="0.3"/>
  <cols>
    <col min="1" max="1" width="4.88671875" customWidth="1"/>
    <col min="2" max="2" width="45" customWidth="1"/>
    <col min="3" max="4" width="8.6640625" customWidth="1"/>
    <col min="5" max="5" width="17.6640625" customWidth="1"/>
    <col min="6" max="6" width="12.33203125" customWidth="1"/>
    <col min="7" max="7" width="10.88671875" customWidth="1"/>
    <col min="8" max="9" width="9.44140625" customWidth="1"/>
    <col min="10" max="10" width="3.109375" customWidth="1"/>
    <col min="11" max="11" width="5.44140625" style="7" customWidth="1"/>
    <col min="12" max="16" width="11.44140625"/>
  </cols>
  <sheetData>
    <row r="1" spans="2:11" ht="24.6" x14ac:dyDescent="0.4">
      <c r="B1" s="1" t="s">
        <v>0</v>
      </c>
      <c r="D1" s="2"/>
      <c r="E1" s="2"/>
      <c r="F1" s="2"/>
      <c r="G1" s="2"/>
      <c r="H1" s="2"/>
      <c r="I1" s="2"/>
      <c r="K1" s="3"/>
    </row>
    <row r="2" spans="2:11" x14ac:dyDescent="0.3">
      <c r="B2" s="4"/>
      <c r="D2" s="2"/>
      <c r="E2" s="2"/>
      <c r="F2" s="2"/>
      <c r="G2" s="2"/>
      <c r="H2" s="2"/>
      <c r="I2" s="2"/>
      <c r="K2" s="3"/>
    </row>
    <row r="3" spans="2:11" x14ac:dyDescent="0.3">
      <c r="B3" s="5" t="s">
        <v>1</v>
      </c>
      <c r="C3" s="6">
        <v>1921</v>
      </c>
      <c r="D3" s="2"/>
      <c r="E3" s="2"/>
      <c r="F3" s="2"/>
      <c r="G3" s="2"/>
      <c r="H3" s="2"/>
      <c r="I3" s="2"/>
    </row>
    <row r="4" spans="2:11" x14ac:dyDescent="0.3">
      <c r="B4" s="5" t="s">
        <v>2</v>
      </c>
      <c r="C4" s="6">
        <v>1976</v>
      </c>
      <c r="D4" s="2"/>
      <c r="E4" s="2"/>
      <c r="F4" s="2"/>
      <c r="G4" s="2"/>
      <c r="H4" s="2"/>
      <c r="I4" s="2"/>
    </row>
    <row r="5" spans="2:11" x14ac:dyDescent="0.3">
      <c r="B5" s="5" t="s">
        <v>3</v>
      </c>
      <c r="C5" s="6">
        <v>1983</v>
      </c>
      <c r="D5" s="2"/>
      <c r="E5" s="2"/>
      <c r="F5" s="2"/>
      <c r="G5" s="2"/>
      <c r="H5" s="2"/>
      <c r="I5" s="2"/>
    </row>
    <row r="8" spans="2:11" ht="16.2" thickBot="1" x14ac:dyDescent="0.35"/>
    <row r="9" spans="2:11" ht="16.2" thickBot="1" x14ac:dyDescent="0.35">
      <c r="B9" s="35" t="s">
        <v>33</v>
      </c>
      <c r="C9" s="8"/>
      <c r="D9" s="8"/>
      <c r="E9" s="8"/>
      <c r="F9" s="9"/>
      <c r="G9" s="10" t="s">
        <v>4</v>
      </c>
      <c r="H9" s="98" t="s">
        <v>63</v>
      </c>
      <c r="I9" s="99"/>
    </row>
    <row r="10" spans="2:11" ht="15" thickBot="1" x14ac:dyDescent="0.35">
      <c r="B10" s="11"/>
      <c r="C10" s="12"/>
      <c r="D10" s="12"/>
      <c r="E10" s="12"/>
      <c r="F10" s="11"/>
      <c r="G10" s="13"/>
      <c r="H10" s="12"/>
      <c r="I10" s="12"/>
      <c r="K10" s="14"/>
    </row>
    <row r="11" spans="2:11" ht="14.4" x14ac:dyDescent="0.3">
      <c r="B11" s="36" t="s">
        <v>34</v>
      </c>
      <c r="C11" s="15"/>
      <c r="D11" s="15"/>
      <c r="E11" s="15"/>
      <c r="F11" s="11" t="s">
        <v>5</v>
      </c>
      <c r="G11" s="100">
        <v>296864</v>
      </c>
      <c r="H11" s="100"/>
      <c r="I11" s="101"/>
      <c r="K11" s="16"/>
    </row>
    <row r="12" spans="2:11" ht="14.4" x14ac:dyDescent="0.3">
      <c r="B12" s="37" t="s">
        <v>35</v>
      </c>
      <c r="C12" s="18"/>
      <c r="D12" s="18"/>
      <c r="E12" s="18"/>
      <c r="F12" s="19" t="s">
        <v>6</v>
      </c>
      <c r="G12" s="102" t="s">
        <v>37</v>
      </c>
      <c r="H12" s="102"/>
      <c r="I12" s="103"/>
      <c r="K12" s="20"/>
    </row>
    <row r="13" spans="2:11" ht="21" x14ac:dyDescent="0.3">
      <c r="B13" s="17" t="s">
        <v>92</v>
      </c>
      <c r="C13" s="104"/>
      <c r="D13" s="104"/>
      <c r="E13" s="104"/>
      <c r="F13" s="19" t="s">
        <v>7</v>
      </c>
      <c r="G13" s="21">
        <v>200</v>
      </c>
      <c r="H13" s="38" t="s">
        <v>8</v>
      </c>
      <c r="I13" s="22"/>
      <c r="K13" s="20"/>
    </row>
    <row r="14" spans="2:11" ht="21" x14ac:dyDescent="0.3">
      <c r="B14" s="37" t="s">
        <v>95</v>
      </c>
      <c r="C14" s="34"/>
      <c r="D14" s="34"/>
      <c r="E14" s="34"/>
      <c r="F14" s="19"/>
      <c r="G14" s="21"/>
      <c r="H14" s="38"/>
      <c r="I14" s="22"/>
      <c r="K14" s="20"/>
    </row>
    <row r="15" spans="2:11" ht="21" x14ac:dyDescent="0.3">
      <c r="B15" s="37" t="s">
        <v>93</v>
      </c>
      <c r="C15" s="34"/>
      <c r="D15" s="34"/>
      <c r="E15" s="34"/>
      <c r="F15" s="19"/>
      <c r="G15" s="21"/>
      <c r="H15" s="38"/>
      <c r="I15" s="22"/>
      <c r="K15" s="20"/>
    </row>
    <row r="16" spans="2:11" ht="14.4" x14ac:dyDescent="0.3">
      <c r="B16" s="37" t="s">
        <v>36</v>
      </c>
      <c r="C16" s="39"/>
      <c r="D16" s="39"/>
      <c r="E16" s="39"/>
      <c r="F16" s="19" t="s">
        <v>94</v>
      </c>
      <c r="G16" s="105">
        <v>45017</v>
      </c>
      <c r="H16" s="105"/>
      <c r="I16" s="106"/>
      <c r="K16" s="20"/>
    </row>
    <row r="17" spans="1:16" ht="16.2" thickBot="1" x14ac:dyDescent="0.35">
      <c r="B17" s="23" t="s">
        <v>38</v>
      </c>
      <c r="C17" s="91"/>
      <c r="D17" s="91"/>
      <c r="E17" s="91"/>
      <c r="F17" s="24" t="s">
        <v>9</v>
      </c>
      <c r="G17" s="25"/>
      <c r="H17" s="92">
        <v>0.29166666666666669</v>
      </c>
      <c r="I17" s="93"/>
      <c r="K17" s="16"/>
    </row>
    <row r="18" spans="1:16" ht="14.4" x14ac:dyDescent="0.3">
      <c r="A18" s="26" t="s">
        <v>10</v>
      </c>
      <c r="B18" s="94" t="s">
        <v>11</v>
      </c>
      <c r="C18" s="96" t="s">
        <v>12</v>
      </c>
      <c r="D18" s="97"/>
      <c r="E18" s="47" t="s">
        <v>13</v>
      </c>
      <c r="F18" s="47" t="s">
        <v>14</v>
      </c>
      <c r="G18" s="47" t="s">
        <v>14</v>
      </c>
      <c r="H18" s="48" t="s">
        <v>15</v>
      </c>
      <c r="I18" s="42"/>
      <c r="J18" s="27"/>
      <c r="K18" s="28"/>
      <c r="L18" s="27"/>
      <c r="M18" s="27"/>
      <c r="N18" s="27"/>
      <c r="O18" s="27"/>
      <c r="P18" s="27"/>
    </row>
    <row r="19" spans="1:16" x14ac:dyDescent="0.3">
      <c r="A19" s="29" t="s">
        <v>16</v>
      </c>
      <c r="B19" s="95"/>
      <c r="C19" s="49" t="s">
        <v>17</v>
      </c>
      <c r="D19" s="50" t="s">
        <v>18</v>
      </c>
      <c r="E19" s="50" t="s">
        <v>19</v>
      </c>
      <c r="F19" s="50" t="s">
        <v>20</v>
      </c>
      <c r="G19" s="50" t="s">
        <v>21</v>
      </c>
      <c r="H19" s="51" t="s">
        <v>22</v>
      </c>
      <c r="I19" s="43" t="s">
        <v>23</v>
      </c>
      <c r="J19" s="27"/>
      <c r="K19" s="28"/>
      <c r="L19" s="27"/>
      <c r="M19" s="27"/>
      <c r="N19" s="27"/>
      <c r="O19" s="27"/>
      <c r="P19" s="27"/>
    </row>
    <row r="20" spans="1:16" ht="14.4" x14ac:dyDescent="0.3">
      <c r="A20" t="s">
        <v>100</v>
      </c>
      <c r="B20" s="75" t="s">
        <v>61</v>
      </c>
      <c r="C20" s="76">
        <v>512</v>
      </c>
      <c r="D20" s="72" t="s">
        <v>76</v>
      </c>
      <c r="E20" s="77"/>
      <c r="F20" s="72"/>
      <c r="G20" s="72">
        <v>0</v>
      </c>
      <c r="H20" s="78">
        <v>0.29166666666666669</v>
      </c>
      <c r="I20" s="79"/>
      <c r="K20" s="16"/>
    </row>
    <row r="21" spans="1:16" ht="14.4" x14ac:dyDescent="0.3">
      <c r="B21" s="44" t="s">
        <v>42</v>
      </c>
      <c r="C21" s="54">
        <v>512</v>
      </c>
      <c r="D21" s="30" t="s">
        <v>76</v>
      </c>
      <c r="E21" s="63" t="s">
        <v>40</v>
      </c>
      <c r="F21" s="63">
        <v>0.5</v>
      </c>
      <c r="G21" s="30">
        <f>G20+F21</f>
        <v>0.5</v>
      </c>
      <c r="H21" s="53"/>
      <c r="I21" s="40"/>
      <c r="K21" s="16"/>
    </row>
    <row r="22" spans="1:16" ht="14.4" x14ac:dyDescent="0.3">
      <c r="B22" s="44" t="s">
        <v>39</v>
      </c>
      <c r="C22" s="54">
        <v>512</v>
      </c>
      <c r="D22" s="30" t="s">
        <v>79</v>
      </c>
      <c r="E22" s="64"/>
      <c r="F22" s="63">
        <v>0.7</v>
      </c>
      <c r="G22" s="30">
        <f t="shared" ref="G22:G55" si="0">G21+F22</f>
        <v>1.2</v>
      </c>
      <c r="H22" s="53"/>
      <c r="I22" s="40"/>
      <c r="K22" s="16"/>
    </row>
    <row r="23" spans="1:16" ht="14.4" x14ac:dyDescent="0.3">
      <c r="B23" s="44" t="s">
        <v>45</v>
      </c>
      <c r="C23" s="54">
        <v>512</v>
      </c>
      <c r="D23" s="30" t="s">
        <v>79</v>
      </c>
      <c r="E23" s="64"/>
      <c r="F23" s="63">
        <v>0.5</v>
      </c>
      <c r="G23" s="30">
        <f t="shared" si="0"/>
        <v>1.7</v>
      </c>
      <c r="H23" s="53"/>
      <c r="I23" s="40"/>
      <c r="K23"/>
    </row>
    <row r="24" spans="1:16" ht="14.4" x14ac:dyDescent="0.3">
      <c r="B24" s="44" t="s">
        <v>46</v>
      </c>
      <c r="C24" s="54">
        <v>512</v>
      </c>
      <c r="D24" s="30" t="s">
        <v>79</v>
      </c>
      <c r="E24" s="64"/>
      <c r="F24" s="63">
        <v>0.5</v>
      </c>
      <c r="G24" s="30">
        <f t="shared" si="0"/>
        <v>2.2000000000000002</v>
      </c>
      <c r="H24" s="53"/>
      <c r="I24" s="40"/>
      <c r="K24"/>
    </row>
    <row r="25" spans="1:16" ht="14.4" x14ac:dyDescent="0.3">
      <c r="B25" s="44" t="s">
        <v>41</v>
      </c>
      <c r="C25" s="54">
        <v>512</v>
      </c>
      <c r="D25" s="30" t="s">
        <v>79</v>
      </c>
      <c r="E25" s="64"/>
      <c r="F25" s="63">
        <v>0.5</v>
      </c>
      <c r="G25" s="30">
        <f t="shared" si="0"/>
        <v>2.7</v>
      </c>
      <c r="H25" s="53"/>
      <c r="I25" s="40"/>
      <c r="K25"/>
    </row>
    <row r="26" spans="1:16" ht="14.4" x14ac:dyDescent="0.3">
      <c r="B26" s="44" t="s">
        <v>62</v>
      </c>
      <c r="C26" s="54">
        <v>512</v>
      </c>
      <c r="D26" s="30" t="s">
        <v>79</v>
      </c>
      <c r="E26" s="65"/>
      <c r="F26" s="63">
        <v>1.8</v>
      </c>
      <c r="G26" s="30">
        <f t="shared" si="0"/>
        <v>4.5</v>
      </c>
      <c r="H26" s="53"/>
      <c r="I26" s="40"/>
      <c r="K26" s="16"/>
    </row>
    <row r="27" spans="1:16" ht="14.4" x14ac:dyDescent="0.3">
      <c r="B27" s="44" t="s">
        <v>48</v>
      </c>
      <c r="C27" s="54">
        <v>512</v>
      </c>
      <c r="D27" s="30" t="s">
        <v>79</v>
      </c>
      <c r="E27" s="66" t="s">
        <v>43</v>
      </c>
      <c r="F27" s="63">
        <v>1.4</v>
      </c>
      <c r="G27" s="30">
        <f t="shared" si="0"/>
        <v>5.9</v>
      </c>
      <c r="H27" s="53"/>
      <c r="I27" s="31" t="str">
        <f>IF(A27="C",$I$20+(MIN(G27,60)/20+MIN(MAX(G27-60,0),540)/15+MIN(MAX(G27-600,0),400)/11.428+1/120)/24,"")</f>
        <v/>
      </c>
      <c r="K27" s="16"/>
    </row>
    <row r="28" spans="1:16" ht="14.4" x14ac:dyDescent="0.3">
      <c r="B28" s="44" t="s">
        <v>24</v>
      </c>
      <c r="C28" s="54">
        <v>512</v>
      </c>
      <c r="D28" s="30" t="s">
        <v>79</v>
      </c>
      <c r="E28" s="66" t="s">
        <v>44</v>
      </c>
      <c r="F28" s="63">
        <v>3</v>
      </c>
      <c r="G28" s="30">
        <f t="shared" si="0"/>
        <v>8.9</v>
      </c>
      <c r="H28" s="53"/>
      <c r="I28" s="31"/>
      <c r="K28" s="16"/>
    </row>
    <row r="29" spans="1:16" x14ac:dyDescent="0.3">
      <c r="B29" s="45" t="s">
        <v>25</v>
      </c>
      <c r="C29" s="54">
        <v>512</v>
      </c>
      <c r="D29" s="30" t="s">
        <v>79</v>
      </c>
      <c r="E29" s="66" t="s">
        <v>47</v>
      </c>
      <c r="F29" s="63">
        <v>9.3000000000000007</v>
      </c>
      <c r="G29" s="30">
        <f t="shared" si="0"/>
        <v>18.200000000000003</v>
      </c>
      <c r="H29" s="53"/>
      <c r="I29" s="31" t="str">
        <f t="shared" ref="I29:I46" si="1">IF(A29="C",$I$20+(MIN(G29,60)/20+MIN(MAX(G29-60,0),540)/15+MIN(MAX(G29-600,0),400)/11.428+1/120)/24,"")</f>
        <v/>
      </c>
    </row>
    <row r="30" spans="1:16" x14ac:dyDescent="0.3">
      <c r="B30" s="45" t="s">
        <v>26</v>
      </c>
      <c r="C30" s="54">
        <v>512</v>
      </c>
      <c r="D30" s="30" t="s">
        <v>80</v>
      </c>
      <c r="E30" s="66" t="s">
        <v>49</v>
      </c>
      <c r="F30" s="63">
        <v>2</v>
      </c>
      <c r="G30" s="30">
        <f t="shared" si="0"/>
        <v>20.200000000000003</v>
      </c>
      <c r="H30" s="53"/>
      <c r="I30" s="31" t="str">
        <f t="shared" si="1"/>
        <v/>
      </c>
    </row>
    <row r="31" spans="1:16" x14ac:dyDescent="0.3">
      <c r="B31" s="45" t="s">
        <v>27</v>
      </c>
      <c r="C31" s="54">
        <v>512</v>
      </c>
      <c r="D31" s="30" t="s">
        <v>80</v>
      </c>
      <c r="E31" s="66" t="s">
        <v>49</v>
      </c>
      <c r="F31" s="63">
        <v>7.5</v>
      </c>
      <c r="G31" s="30">
        <f t="shared" si="0"/>
        <v>27.700000000000003</v>
      </c>
      <c r="H31" s="53"/>
      <c r="I31" s="31" t="str">
        <f t="shared" si="1"/>
        <v/>
      </c>
      <c r="K31" s="3"/>
    </row>
    <row r="32" spans="1:16" x14ac:dyDescent="0.3">
      <c r="B32" s="45" t="s">
        <v>28</v>
      </c>
      <c r="C32" s="54">
        <v>512</v>
      </c>
      <c r="D32" s="30" t="s">
        <v>81</v>
      </c>
      <c r="E32" s="41" t="s">
        <v>64</v>
      </c>
      <c r="F32" s="63">
        <v>5.6</v>
      </c>
      <c r="G32" s="30">
        <f t="shared" si="0"/>
        <v>33.300000000000004</v>
      </c>
      <c r="H32" s="53"/>
      <c r="I32" s="31" t="str">
        <f t="shared" si="1"/>
        <v/>
      </c>
      <c r="K32" s="32"/>
    </row>
    <row r="33" spans="1:11" x14ac:dyDescent="0.3">
      <c r="B33" s="45" t="s">
        <v>65</v>
      </c>
      <c r="C33" s="54">
        <v>512</v>
      </c>
      <c r="D33" s="30" t="s">
        <v>81</v>
      </c>
      <c r="E33" s="41" t="s">
        <v>66</v>
      </c>
      <c r="F33" s="63">
        <v>10.1</v>
      </c>
      <c r="G33" s="30">
        <f t="shared" si="0"/>
        <v>43.400000000000006</v>
      </c>
      <c r="H33" s="53"/>
      <c r="I33" s="31" t="str">
        <f t="shared" si="1"/>
        <v/>
      </c>
      <c r="K33" s="32"/>
    </row>
    <row r="34" spans="1:11" x14ac:dyDescent="0.3">
      <c r="B34" s="45" t="s">
        <v>51</v>
      </c>
      <c r="C34" s="54">
        <v>512</v>
      </c>
      <c r="D34" s="30" t="s">
        <v>82</v>
      </c>
      <c r="E34" s="41" t="s">
        <v>50</v>
      </c>
      <c r="F34" s="63">
        <v>7.5</v>
      </c>
      <c r="G34" s="30">
        <f t="shared" si="0"/>
        <v>50.900000000000006</v>
      </c>
      <c r="H34" s="53"/>
      <c r="I34" s="31"/>
      <c r="K34" s="32"/>
    </row>
    <row r="35" spans="1:11" x14ac:dyDescent="0.3">
      <c r="B35" s="45" t="s">
        <v>101</v>
      </c>
      <c r="C35" s="54">
        <v>512</v>
      </c>
      <c r="D35" s="30" t="s">
        <v>82</v>
      </c>
      <c r="E35" s="41" t="s">
        <v>52</v>
      </c>
      <c r="F35" s="63">
        <v>2.5</v>
      </c>
      <c r="G35" s="30">
        <f t="shared" si="0"/>
        <v>53.400000000000006</v>
      </c>
      <c r="H35" s="53"/>
      <c r="I35" s="31" t="str">
        <f t="shared" si="1"/>
        <v/>
      </c>
      <c r="K35" s="3"/>
    </row>
    <row r="36" spans="1:11" x14ac:dyDescent="0.3">
      <c r="B36" s="45" t="s">
        <v>29</v>
      </c>
      <c r="C36" s="54">
        <v>512</v>
      </c>
      <c r="D36" s="30" t="s">
        <v>83</v>
      </c>
      <c r="E36" s="41" t="s">
        <v>50</v>
      </c>
      <c r="F36" s="63">
        <v>17</v>
      </c>
      <c r="G36" s="30">
        <f t="shared" si="0"/>
        <v>70.400000000000006</v>
      </c>
      <c r="H36" s="53"/>
      <c r="I36" s="33" t="str">
        <f t="shared" si="1"/>
        <v/>
      </c>
      <c r="K36" s="3"/>
    </row>
    <row r="37" spans="1:11" ht="18" x14ac:dyDescent="0.35">
      <c r="A37" s="89" t="s">
        <v>16</v>
      </c>
      <c r="B37" s="80" t="s">
        <v>96</v>
      </c>
      <c r="C37" s="81">
        <v>512</v>
      </c>
      <c r="D37" s="82" t="s">
        <v>84</v>
      </c>
      <c r="E37" s="83" t="s">
        <v>50</v>
      </c>
      <c r="F37" s="84">
        <v>18.5</v>
      </c>
      <c r="G37" s="82">
        <f t="shared" si="0"/>
        <v>88.9</v>
      </c>
      <c r="H37" s="85" t="s">
        <v>109</v>
      </c>
      <c r="I37" s="86" t="s">
        <v>110</v>
      </c>
      <c r="K37" s="3"/>
    </row>
    <row r="38" spans="1:11" x14ac:dyDescent="0.3">
      <c r="B38" s="45" t="s">
        <v>67</v>
      </c>
      <c r="C38" s="54">
        <v>512</v>
      </c>
      <c r="D38" s="30" t="s">
        <v>84</v>
      </c>
      <c r="E38" s="41" t="s">
        <v>53</v>
      </c>
      <c r="F38" s="63">
        <v>4.3</v>
      </c>
      <c r="G38" s="30">
        <f t="shared" si="0"/>
        <v>93.2</v>
      </c>
      <c r="H38" s="53"/>
      <c r="I38" s="31" t="str">
        <f t="shared" si="1"/>
        <v/>
      </c>
      <c r="K38" s="3"/>
    </row>
    <row r="39" spans="1:11" x14ac:dyDescent="0.3">
      <c r="B39" s="45" t="s">
        <v>30</v>
      </c>
      <c r="C39" s="54">
        <v>512</v>
      </c>
      <c r="D39" s="30" t="s">
        <v>85</v>
      </c>
      <c r="E39" s="41" t="s">
        <v>68</v>
      </c>
      <c r="F39" s="63">
        <v>8.6999999999999993</v>
      </c>
      <c r="G39" s="30">
        <f t="shared" si="0"/>
        <v>101.9</v>
      </c>
      <c r="H39" s="53"/>
      <c r="I39" s="31" t="str">
        <f t="shared" si="1"/>
        <v/>
      </c>
      <c r="K39" s="3"/>
    </row>
    <row r="40" spans="1:11" ht="18" x14ac:dyDescent="0.35">
      <c r="A40" s="90" t="s">
        <v>107</v>
      </c>
      <c r="B40" s="87" t="s">
        <v>97</v>
      </c>
      <c r="C40" s="81">
        <v>512</v>
      </c>
      <c r="D40" s="82" t="s">
        <v>85</v>
      </c>
      <c r="E40" s="83" t="s">
        <v>54</v>
      </c>
      <c r="F40" s="84">
        <v>8.1999999999999993</v>
      </c>
      <c r="G40" s="82">
        <f t="shared" si="0"/>
        <v>110.10000000000001</v>
      </c>
      <c r="H40" s="85" t="s">
        <v>111</v>
      </c>
      <c r="I40" s="86" t="s">
        <v>112</v>
      </c>
      <c r="K40" s="3"/>
    </row>
    <row r="41" spans="1:11" x14ac:dyDescent="0.3">
      <c r="B41" s="44" t="s">
        <v>102</v>
      </c>
      <c r="C41" s="54">
        <v>512</v>
      </c>
      <c r="D41" s="30" t="s">
        <v>86</v>
      </c>
      <c r="E41" s="41" t="s">
        <v>55</v>
      </c>
      <c r="F41" s="63">
        <v>11.2</v>
      </c>
      <c r="G41" s="30">
        <f t="shared" si="0"/>
        <v>121.30000000000001</v>
      </c>
      <c r="H41" s="53"/>
      <c r="I41" s="33" t="str">
        <f t="shared" si="1"/>
        <v/>
      </c>
      <c r="K41" s="3"/>
    </row>
    <row r="42" spans="1:11" x14ac:dyDescent="0.3">
      <c r="B42" s="45" t="s">
        <v>31</v>
      </c>
      <c r="C42" s="54">
        <v>512</v>
      </c>
      <c r="D42" s="30" t="s">
        <v>87</v>
      </c>
      <c r="E42" s="41" t="s">
        <v>56</v>
      </c>
      <c r="F42" s="63">
        <v>6.5</v>
      </c>
      <c r="G42" s="30">
        <f t="shared" si="0"/>
        <v>127.80000000000001</v>
      </c>
      <c r="H42" s="53"/>
      <c r="I42" s="31" t="str">
        <f t="shared" si="1"/>
        <v/>
      </c>
      <c r="K42" s="3"/>
    </row>
    <row r="43" spans="1:11" x14ac:dyDescent="0.3">
      <c r="A43" t="s">
        <v>107</v>
      </c>
      <c r="B43" s="80" t="s">
        <v>103</v>
      </c>
      <c r="C43" s="81">
        <v>512</v>
      </c>
      <c r="D43" s="82" t="s">
        <v>87</v>
      </c>
      <c r="E43" s="83" t="s">
        <v>56</v>
      </c>
      <c r="F43" s="84">
        <v>1.5</v>
      </c>
      <c r="G43" s="82">
        <f t="shared" si="0"/>
        <v>129.30000000000001</v>
      </c>
      <c r="H43" s="85" t="s">
        <v>113</v>
      </c>
      <c r="I43" s="88" t="s">
        <v>114</v>
      </c>
      <c r="K43" s="3"/>
    </row>
    <row r="44" spans="1:11" x14ac:dyDescent="0.3">
      <c r="B44" s="55" t="s">
        <v>57</v>
      </c>
      <c r="C44" s="56">
        <v>512</v>
      </c>
      <c r="D44" s="57" t="s">
        <v>88</v>
      </c>
      <c r="E44" s="58" t="s">
        <v>69</v>
      </c>
      <c r="F44" s="67">
        <v>3.5</v>
      </c>
      <c r="G44" s="30">
        <f t="shared" si="0"/>
        <v>132.80000000000001</v>
      </c>
      <c r="H44" s="52"/>
      <c r="I44" s="59"/>
      <c r="K44" s="3"/>
    </row>
    <row r="45" spans="1:11" x14ac:dyDescent="0.3">
      <c r="B45" s="45" t="s">
        <v>104</v>
      </c>
      <c r="C45" s="54">
        <v>512</v>
      </c>
      <c r="D45" s="30" t="s">
        <v>89</v>
      </c>
      <c r="E45" s="41" t="s">
        <v>58</v>
      </c>
      <c r="F45" s="63">
        <v>6.4</v>
      </c>
      <c r="G45" s="30">
        <f t="shared" si="0"/>
        <v>139.20000000000002</v>
      </c>
      <c r="H45" s="53"/>
      <c r="I45" s="31" t="str">
        <f>IF(A45="C",$I$20+(MIN(G45,60)/20+MIN(MAX(G45-60,0),540)/15+MIN(MAX(G45-600,0),400)/11.428+1/120)/24,"")</f>
        <v/>
      </c>
      <c r="K45" s="3"/>
    </row>
    <row r="46" spans="1:11" x14ac:dyDescent="0.3">
      <c r="B46" s="45" t="s">
        <v>32</v>
      </c>
      <c r="C46" s="54">
        <v>512</v>
      </c>
      <c r="D46" s="30" t="s">
        <v>90</v>
      </c>
      <c r="E46" s="41" t="s">
        <v>59</v>
      </c>
      <c r="F46" s="63">
        <v>16.399999999999999</v>
      </c>
      <c r="G46" s="30">
        <f t="shared" si="0"/>
        <v>155.60000000000002</v>
      </c>
      <c r="H46" s="53"/>
      <c r="I46" s="31" t="str">
        <f t="shared" si="1"/>
        <v/>
      </c>
      <c r="K46" s="3"/>
    </row>
    <row r="47" spans="1:11" x14ac:dyDescent="0.3">
      <c r="A47" t="s">
        <v>107</v>
      </c>
      <c r="B47" s="80" t="s">
        <v>98</v>
      </c>
      <c r="C47" s="81">
        <v>512</v>
      </c>
      <c r="D47" s="82" t="s">
        <v>90</v>
      </c>
      <c r="E47" s="83" t="s">
        <v>70</v>
      </c>
      <c r="F47" s="84">
        <v>11.5</v>
      </c>
      <c r="G47" s="82">
        <f t="shared" si="0"/>
        <v>167.10000000000002</v>
      </c>
      <c r="H47" s="85" t="s">
        <v>115</v>
      </c>
      <c r="I47" s="88" t="s">
        <v>116</v>
      </c>
      <c r="K47" s="3"/>
    </row>
    <row r="48" spans="1:11" x14ac:dyDescent="0.3">
      <c r="B48" s="45" t="s">
        <v>105</v>
      </c>
      <c r="C48" s="54">
        <v>512</v>
      </c>
      <c r="D48" s="30" t="s">
        <v>91</v>
      </c>
      <c r="E48" s="41" t="s">
        <v>71</v>
      </c>
      <c r="F48" s="63">
        <v>13.5</v>
      </c>
      <c r="G48" s="30">
        <f t="shared" si="0"/>
        <v>180.60000000000002</v>
      </c>
      <c r="H48" s="53"/>
      <c r="I48" s="33" t="str">
        <f t="shared" ref="I48" si="2">IF(A48="C",$I$20+(MIN(G48,60)/20+MIN(MAX(G48-60,0),540)/15+MIN(MAX(G48-600,0),400)/11.428+1/120)/24,"")</f>
        <v/>
      </c>
      <c r="K48" s="3"/>
    </row>
    <row r="49" spans="1:11" x14ac:dyDescent="0.3">
      <c r="B49" s="44" t="s">
        <v>72</v>
      </c>
      <c r="C49" s="54">
        <v>512</v>
      </c>
      <c r="D49" s="30" t="s">
        <v>91</v>
      </c>
      <c r="E49" s="62"/>
      <c r="F49" s="63">
        <v>4.2</v>
      </c>
      <c r="G49" s="30">
        <f t="shared" si="0"/>
        <v>184.8</v>
      </c>
      <c r="H49" s="53"/>
      <c r="I49" s="40" t="str">
        <f>IF(A49="C",$H$17+(MIN(G49,60)/20+MIN(MAX(G49-60,0),540)/15+MIN(MAX(G49-600,0),400)/11.428+1/120)/24,"")</f>
        <v/>
      </c>
      <c r="K49" s="3"/>
    </row>
    <row r="50" spans="1:11" x14ac:dyDescent="0.3">
      <c r="A50" t="s">
        <v>107</v>
      </c>
      <c r="B50" s="45" t="s">
        <v>108</v>
      </c>
      <c r="C50" s="54">
        <v>512</v>
      </c>
      <c r="D50" s="60" t="s">
        <v>76</v>
      </c>
      <c r="E50" s="41" t="s">
        <v>60</v>
      </c>
      <c r="F50" s="63">
        <v>2.4</v>
      </c>
      <c r="G50" s="30">
        <f t="shared" si="0"/>
        <v>187.20000000000002</v>
      </c>
      <c r="H50" s="53"/>
      <c r="I50" s="46"/>
      <c r="K50" s="3"/>
    </row>
    <row r="51" spans="1:11" x14ac:dyDescent="0.3">
      <c r="B51" s="45" t="s">
        <v>106</v>
      </c>
      <c r="C51" s="54">
        <v>512</v>
      </c>
      <c r="D51" s="60" t="s">
        <v>76</v>
      </c>
      <c r="E51" s="41" t="s">
        <v>60</v>
      </c>
      <c r="F51" s="63">
        <v>2.1</v>
      </c>
      <c r="G51" s="30">
        <f t="shared" si="0"/>
        <v>189.3</v>
      </c>
      <c r="H51" s="53"/>
      <c r="I51" s="46"/>
    </row>
    <row r="52" spans="1:11" x14ac:dyDescent="0.3">
      <c r="B52" s="45" t="s">
        <v>75</v>
      </c>
      <c r="C52" s="54">
        <v>512</v>
      </c>
      <c r="D52" s="60" t="s">
        <v>76</v>
      </c>
      <c r="E52" s="62"/>
      <c r="F52" s="63">
        <v>3.7</v>
      </c>
      <c r="G52" s="30">
        <f t="shared" si="0"/>
        <v>193</v>
      </c>
      <c r="H52" s="53"/>
      <c r="I52" s="46"/>
    </row>
    <row r="53" spans="1:11" ht="32.25" customHeight="1" x14ac:dyDescent="0.3">
      <c r="B53" s="61" t="s">
        <v>74</v>
      </c>
      <c r="C53" s="54">
        <v>512</v>
      </c>
      <c r="D53" s="60" t="s">
        <v>76</v>
      </c>
      <c r="E53" s="62"/>
      <c r="F53" s="63">
        <v>3.3</v>
      </c>
      <c r="G53" s="30">
        <f t="shared" si="0"/>
        <v>196.3</v>
      </c>
      <c r="H53" s="53"/>
      <c r="I53" s="46"/>
    </row>
    <row r="54" spans="1:11" ht="33" customHeight="1" x14ac:dyDescent="0.3">
      <c r="B54" s="61" t="s">
        <v>77</v>
      </c>
      <c r="C54" s="54">
        <v>512</v>
      </c>
      <c r="D54" s="60" t="s">
        <v>76</v>
      </c>
      <c r="E54" s="62"/>
      <c r="F54" s="63">
        <v>2.6</v>
      </c>
      <c r="G54" s="30">
        <f t="shared" si="0"/>
        <v>198.9</v>
      </c>
      <c r="H54" s="53"/>
      <c r="I54" s="46"/>
    </row>
    <row r="55" spans="1:11" ht="16.2" thickBot="1" x14ac:dyDescent="0.35">
      <c r="A55" t="s">
        <v>99</v>
      </c>
      <c r="B55" s="68" t="s">
        <v>78</v>
      </c>
      <c r="C55" s="69">
        <v>512</v>
      </c>
      <c r="D55" s="70" t="s">
        <v>79</v>
      </c>
      <c r="E55" s="71" t="s">
        <v>73</v>
      </c>
      <c r="F55" s="71">
        <v>2.7</v>
      </c>
      <c r="G55" s="72">
        <f t="shared" si="0"/>
        <v>201.6</v>
      </c>
      <c r="H55" s="73" t="s">
        <v>117</v>
      </c>
      <c r="I55" s="74" t="s">
        <v>118</v>
      </c>
    </row>
  </sheetData>
  <mergeCells count="9">
    <mergeCell ref="C17:E17"/>
    <mergeCell ref="H17:I17"/>
    <mergeCell ref="B18:B19"/>
    <mergeCell ref="C18:D18"/>
    <mergeCell ref="H9:I9"/>
    <mergeCell ref="G11:I11"/>
    <mergeCell ref="G12:I12"/>
    <mergeCell ref="C13:E13"/>
    <mergeCell ref="G16:I16"/>
  </mergeCells>
  <pageMargins left="0.11811023622047245" right="0.11811023622047245" top="0.74803149606299213" bottom="0.74803149606299213" header="0.31496062992125984" footer="0.31496062992125984"/>
  <pageSetup paperSize="9" scale="53" fitToWidth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michel croguennec</cp:lastModifiedBy>
  <cp:lastPrinted>2023-03-20T14:06:16Z</cp:lastPrinted>
  <dcterms:created xsi:type="dcterms:W3CDTF">2023-02-15T18:06:34Z</dcterms:created>
  <dcterms:modified xsi:type="dcterms:W3CDTF">2023-03-20T14:06:52Z</dcterms:modified>
</cp:coreProperties>
</file>